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190"/>
  </bookViews>
  <sheets>
    <sheet name="Источники " sheetId="1" r:id="rId1"/>
  </sheets>
  <definedNames>
    <definedName name="_xlnm.Print_Titles" localSheetId="0">'Источники '!$9:$9</definedName>
    <definedName name="_xlnm.Print_Area" localSheetId="0">'Источники '!$A$1:$G$27</definedName>
  </definedNames>
  <calcPr calcId="144525"/>
</workbook>
</file>

<file path=xl/calcChain.xml><?xml version="1.0" encoding="utf-8"?>
<calcChain xmlns="http://schemas.openxmlformats.org/spreadsheetml/2006/main">
  <c r="F24" i="1" l="1"/>
  <c r="F20" i="1"/>
  <c r="F25" i="1"/>
  <c r="F26" i="1" s="1"/>
  <c r="F27" i="1" s="1"/>
  <c r="F21" i="1"/>
  <c r="F22" i="1" s="1"/>
  <c r="F23" i="1" s="1"/>
  <c r="C24" i="1"/>
  <c r="F13" i="1"/>
  <c r="F18" i="1" l="1"/>
  <c r="F10" i="1" s="1"/>
  <c r="C20" i="1"/>
  <c r="C25" i="1" l="1"/>
  <c r="C26" i="1" s="1"/>
  <c r="C27" i="1" s="1"/>
  <c r="D23" i="1"/>
  <c r="D27" i="1"/>
  <c r="D13" i="1"/>
  <c r="C13" i="1"/>
  <c r="C11" i="1"/>
  <c r="D18" i="1" l="1"/>
  <c r="D10" i="1"/>
  <c r="C18" i="1"/>
  <c r="C10" i="1" s="1"/>
  <c r="C19" i="1"/>
  <c r="C21" i="1"/>
  <c r="C22" i="1" s="1"/>
  <c r="C23" i="1" s="1"/>
</calcChain>
</file>

<file path=xl/sharedStrings.xml><?xml version="1.0" encoding="utf-8"?>
<sst xmlns="http://schemas.openxmlformats.org/spreadsheetml/2006/main" count="50" uniqueCount="49">
  <si>
    <t>ИСТОЧНИКИ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</si>
  <si>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</si>
  <si>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</si>
  <si>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</si>
  <si>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</si>
  <si>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</si>
  <si>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t>000 01 01 00 00 00 0000 700</t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</si>
  <si>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</si>
  <si>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812 01 01 00 00 02 0000 710</t>
  </si>
  <si>
    <t>Кредиты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</si>
  <si>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</si>
  <si>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</si>
  <si>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</si>
  <si>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</si>
  <si>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</si>
  <si>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</si>
  <si>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</si>
  <si>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</si>
  <si>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</si>
  <si>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</si>
  <si>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</si>
  <si>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</si>
  <si>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доходы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</si>
  <si>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</si>
  <si>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</si>
  <si>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</si>
  <si>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</si>
  <si>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</si>
  <si>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</si>
  <si>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расходы</t>
  </si>
  <si>
    <t>В сумме исполнение гарантий : 338,5-Вятка-СУЭК, 1500 Теплоинвест+</t>
  </si>
  <si>
    <t>В сумме возврата гарантий : 1500 Теплоинвест+, 338,5 РТП, 1612,3 старая гарантия Всего 3450,8</t>
  </si>
  <si>
    <t>муниципального округа</t>
  </si>
  <si>
    <t>Привлечение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</si>
  <si>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</si>
  <si>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912 01 05 02 01 14 0000 510</t>
  </si>
  <si>
    <t>Увеличение прочих остатков денежных средств бюджетов муниципальных округов</t>
  </si>
  <si>
    <t>912 01 05 02 01 14 0000 610</t>
  </si>
  <si>
    <t>Уменьшение прочих остатков денежных средств бюджетов муниципальных округов</t>
  </si>
  <si>
    <t>936 01 02 00 00 14 0000 810</t>
  </si>
  <si>
    <t>936 01 02 00 00 14 0000 710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</si>
  <si>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</si>
  <si>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</si>
  <si>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 xml:space="preserve">финансирования дефицита  бюджета муниципального округа  на 2023 год </t>
  </si>
  <si>
    <t>Кассовые расходы (тыс.руб.)</t>
  </si>
  <si>
    <t>% исполнения</t>
  </si>
  <si>
    <t>Приложение 5</t>
  </si>
  <si>
    <t>к решению Думы Мурашинского</t>
  </si>
  <si>
    <t>Утверждено сводной бюджетной росписью 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</si>
</sst>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\ _₽"/>
  </numFmts>
  <fonts count="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0" borderId="0" xfId="0" applyFont="1" applyBorder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Border="1" applyAlignment="1" applyProtection="1">
      <alignment horizontal="center" vertical="top" wrapText="1"/>
      <protection locked="0"/>
    </xf>
    <xf numFmtId="2" fontId="3" fillId="0" borderId="8" xfId="0" applyNumberFormat="1" applyFont="1" applyBorder="1" applyAlignment="1" applyProtection="1">
      <alignment horizontal="center" vertical="top"/>
      <protection locked="0"/>
    </xf>
    <xf numFmtId="0" fontId="1" fillId="0" borderId="8" xfId="0" applyFont="1" applyBorder="1" applyProtection="1">
      <protection locked="0"/>
    </xf>
    <xf numFmtId="164" fontId="3" fillId="0" borderId="4" xfId="0" applyNumberFormat="1" applyFont="1" applyBorder="1" applyAlignment="1" applyProtection="1">
      <alignment horizontal="center" vertical="top" wrapText="1"/>
      <protection locked="0"/>
    </xf>
    <xf numFmtId="165" fontId="2" fillId="0" borderId="8" xfId="0" applyNumberFormat="1" applyFont="1" applyBorder="1" applyAlignment="1" applyProtection="1">
      <alignment horizontal="center" vertical="top"/>
      <protection locked="0"/>
    </xf>
    <xf numFmtId="2" fontId="2" fillId="0" borderId="8" xfId="0" applyNumberFormat="1" applyFont="1" applyBorder="1" applyAlignment="1" applyProtection="1">
      <alignment horizontal="center" vertical="top"/>
      <protection locked="0"/>
    </xf>
    <xf numFmtId="164" fontId="3" fillId="0" borderId="7" xfId="0" applyNumberFormat="1" applyFont="1" applyBorder="1" applyAlignment="1" applyProtection="1">
      <alignment horizontal="center" vertical="top" wrapText="1"/>
      <protection locked="0"/>
    </xf>
    <xf numFmtId="164" fontId="2" fillId="0" borderId="3" xfId="0" applyNumberFormat="1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topLeftCell="A6" zoomScale="60" zoomScaleNormal="85" workbookViewId="0">
      <selection activeCell="F16" sqref="F16"/>
    </sheetView>
  </sheetViews>
  <sheetFormatPr defaultRowHeight="12.75" x14ac:dyDescent="0.2"/>
  <cols>
    <col min="1" max="1" width="53.7109375" style="1" customWidth="1"/>
    <col min="2" max="2" width="38.7109375" style="2" customWidth="1"/>
    <col min="3" max="3" width="24.85546875" style="2" customWidth="1"/>
    <col min="4" max="4" width="12.5703125" style="1" hidden="1" customWidth="1"/>
    <col min="5" max="5" width="19.5703125" style="1" hidden="1" customWidth="1"/>
    <col min="6" max="6" width="19" style="40" customWidth="1"/>
    <col min="7" max="7" width="18.28515625" style="40" customWidth="1"/>
    <col min="8" max="16384" width="9.140625" style="1"/>
  </cols>
  <sheetData>
    <row r="1" spans="1:8" ht="18.75" x14ac:dyDescent="0.3">
      <c r="A1" s="3"/>
      <c r="B1" s="36"/>
      <c r="C1" s="36"/>
    </row>
    <row r="2" spans="1:8" ht="18.75" x14ac:dyDescent="0.3">
      <c r="A2"/>
      <c r="B2" s="38"/>
      <c r="C2" s="38"/>
      <c r="G2" s="41" t="s">
        <v>46</v>
      </c>
    </row>
    <row r="3" spans="1:8" ht="18.75" x14ac:dyDescent="0.3">
      <c r="A3" s="3"/>
      <c r="B3" s="35"/>
      <c r="C3" s="35"/>
      <c r="E3" s="5"/>
      <c r="F3" s="42"/>
      <c r="G3" s="41" t="s">
        <v>47</v>
      </c>
      <c r="H3" s="5"/>
    </row>
    <row r="4" spans="1:8" ht="18.75" x14ac:dyDescent="0.3">
      <c r="A4" s="3"/>
      <c r="B4" s="38"/>
      <c r="C4" s="38"/>
      <c r="E4" s="5"/>
      <c r="F4" s="42"/>
      <c r="G4" s="41" t="s">
        <v>32</v>
      </c>
      <c r="H4" s="5"/>
    </row>
    <row r="5" spans="1:8" ht="15.75" customHeight="1" x14ac:dyDescent="0.3">
      <c r="A5" s="6"/>
      <c r="B5" s="7"/>
      <c r="C5" s="8"/>
      <c r="E5" s="5"/>
      <c r="F5" s="42"/>
      <c r="G5" s="42"/>
      <c r="H5" s="5"/>
    </row>
    <row r="6" spans="1:8" ht="18.75" x14ac:dyDescent="0.3">
      <c r="A6" s="39" t="s">
        <v>0</v>
      </c>
      <c r="B6" s="39"/>
      <c r="C6" s="39"/>
      <c r="E6" s="5"/>
      <c r="F6" s="42"/>
      <c r="G6" s="42"/>
      <c r="H6" s="5"/>
    </row>
    <row r="7" spans="1:8" ht="18.75" x14ac:dyDescent="0.3">
      <c r="A7" s="37" t="s">
        <v>43</v>
      </c>
      <c r="B7" s="37"/>
      <c r="C7" s="37"/>
    </row>
    <row r="8" spans="1:8" ht="18" customHeight="1" x14ac:dyDescent="0.3">
      <c r="A8" s="4"/>
      <c r="B8" s="9"/>
      <c r="C8" s="10"/>
    </row>
    <row r="9" spans="1:8" s="13" customFormat="1" ht="90" customHeight="1" thickBot="1" x14ac:dyDescent="0.25">
      <c r="A9" s="11" t="s">
        <v>1</v>
      </c>
      <c r="B9" s="11" t="s">
        <v>2</v>
      </c>
      <c r="C9" s="12" t="s">
        <v>48</v>
      </c>
      <c r="F9" s="43" t="s">
        <v>44</v>
      </c>
      <c r="G9" s="43" t="s">
        <v>45</v>
      </c>
    </row>
    <row r="10" spans="1:8" ht="75" customHeight="1" thickBot="1" x14ac:dyDescent="0.25">
      <c r="A10" s="14" t="s">
        <v>3</v>
      </c>
      <c r="B10" s="15" t="s">
        <v>4</v>
      </c>
      <c r="C10" s="16">
        <f>C13+C18</f>
        <v>-589.60000000003492</v>
      </c>
      <c r="D10" s="16" t="e">
        <f>D13+#REF!+#REF!+D18</f>
        <v>#REF!</v>
      </c>
      <c r="F10" s="44">
        <f>F13+F18</f>
        <v>-16588.599999999977</v>
      </c>
      <c r="G10" s="45">
        <v>2813.5</v>
      </c>
    </row>
    <row r="11" spans="1:8" ht="12.75" hidden="1" customHeight="1" x14ac:dyDescent="0.2">
      <c r="A11" s="17" t="s">
        <v>5</v>
      </c>
      <c r="B11" s="18" t="s">
        <v>6</v>
      </c>
      <c r="C11" s="19">
        <f>C12</f>
        <v>0</v>
      </c>
      <c r="F11" s="46"/>
      <c r="G11" s="45"/>
    </row>
    <row r="12" spans="1:8" ht="12.75" hidden="1" customHeight="1" x14ac:dyDescent="0.2">
      <c r="A12" s="17" t="s">
        <v>7</v>
      </c>
      <c r="B12" s="20" t="s">
        <v>8</v>
      </c>
      <c r="C12" s="19">
        <v>0</v>
      </c>
      <c r="F12" s="46"/>
      <c r="G12" s="45"/>
    </row>
    <row r="13" spans="1:8" ht="43.5" customHeight="1" x14ac:dyDescent="0.2">
      <c r="A13" s="21" t="s">
        <v>9</v>
      </c>
      <c r="B13" s="22" t="s">
        <v>10</v>
      </c>
      <c r="C13" s="23">
        <f>C15-C17</f>
        <v>-9080</v>
      </c>
      <c r="D13" s="23">
        <f>D15-D17</f>
        <v>3898.7000000000007</v>
      </c>
      <c r="F13" s="47">
        <f>F15-F17</f>
        <v>-9080</v>
      </c>
      <c r="G13" s="45">
        <v>100</v>
      </c>
    </row>
    <row r="14" spans="1:8" ht="57" customHeight="1" x14ac:dyDescent="0.2">
      <c r="A14" s="24" t="s">
        <v>33</v>
      </c>
      <c r="B14" s="20" t="s">
        <v>11</v>
      </c>
      <c r="C14" s="19">
        <v>2000</v>
      </c>
      <c r="D14" s="1">
        <v>12698.7</v>
      </c>
      <c r="F14" s="48">
        <v>2000</v>
      </c>
      <c r="G14" s="49">
        <v>100</v>
      </c>
    </row>
    <row r="15" spans="1:8" ht="69" customHeight="1" x14ac:dyDescent="0.2">
      <c r="A15" s="24" t="s">
        <v>41</v>
      </c>
      <c r="B15" s="25" t="s">
        <v>40</v>
      </c>
      <c r="C15" s="19">
        <v>2000</v>
      </c>
      <c r="D15" s="1">
        <v>12698.7</v>
      </c>
      <c r="F15" s="48">
        <v>2000</v>
      </c>
      <c r="G15" s="49">
        <v>100</v>
      </c>
    </row>
    <row r="16" spans="1:8" ht="63" customHeight="1" x14ac:dyDescent="0.2">
      <c r="A16" s="24" t="s">
        <v>12</v>
      </c>
      <c r="B16" s="25" t="s">
        <v>13</v>
      </c>
      <c r="C16" s="19">
        <v>11080</v>
      </c>
      <c r="D16" s="1">
        <v>8800</v>
      </c>
      <c r="F16" s="48">
        <v>11080</v>
      </c>
      <c r="G16" s="49">
        <v>100</v>
      </c>
    </row>
    <row r="17" spans="1:7" ht="67.5" customHeight="1" thickBot="1" x14ac:dyDescent="0.25">
      <c r="A17" s="26" t="s">
        <v>42</v>
      </c>
      <c r="B17" s="27" t="s">
        <v>39</v>
      </c>
      <c r="C17" s="28">
        <v>11080</v>
      </c>
      <c r="D17" s="1">
        <v>8800</v>
      </c>
      <c r="F17" s="48">
        <v>11080</v>
      </c>
      <c r="G17" s="49">
        <v>100</v>
      </c>
    </row>
    <row r="18" spans="1:7" ht="45" customHeight="1" x14ac:dyDescent="0.2">
      <c r="A18" s="29" t="s">
        <v>34</v>
      </c>
      <c r="B18" s="30" t="s">
        <v>15</v>
      </c>
      <c r="C18" s="31">
        <f>C24-C20</f>
        <v>8490.3999999999651</v>
      </c>
      <c r="D18" s="31" t="e">
        <f>D27-D23</f>
        <v>#REF!</v>
      </c>
      <c r="F18" s="50">
        <f>F24-F20</f>
        <v>-7508.5999999999767</v>
      </c>
      <c r="G18" s="45"/>
    </row>
    <row r="19" spans="1:7" ht="12.75" hidden="1" customHeight="1" x14ac:dyDescent="0.2">
      <c r="A19" s="32" t="s">
        <v>14</v>
      </c>
      <c r="B19" s="33" t="s">
        <v>15</v>
      </c>
      <c r="C19" s="34">
        <f>C24-C20</f>
        <v>8490.3999999999651</v>
      </c>
      <c r="F19" s="46"/>
      <c r="G19" s="49"/>
    </row>
    <row r="20" spans="1:7" ht="27" customHeight="1" x14ac:dyDescent="0.2">
      <c r="A20" s="24" t="s">
        <v>16</v>
      </c>
      <c r="B20" s="20" t="s">
        <v>17</v>
      </c>
      <c r="C20" s="19">
        <f>431362.4+C14</f>
        <v>433362.4</v>
      </c>
      <c r="F20" s="51">
        <f>427903+F14</f>
        <v>429903</v>
      </c>
      <c r="G20" s="49">
        <v>99.2</v>
      </c>
    </row>
    <row r="21" spans="1:7" ht="39.75" customHeight="1" x14ac:dyDescent="0.2">
      <c r="A21" s="24" t="s">
        <v>18</v>
      </c>
      <c r="B21" s="20" t="s">
        <v>19</v>
      </c>
      <c r="C21" s="19">
        <f>SUM(C20)</f>
        <v>433362.4</v>
      </c>
      <c r="F21" s="51">
        <f>SUM(F20)</f>
        <v>429903</v>
      </c>
      <c r="G21" s="49">
        <v>99.2</v>
      </c>
    </row>
    <row r="22" spans="1:7" ht="40.5" customHeight="1" x14ac:dyDescent="0.2">
      <c r="A22" s="24" t="s">
        <v>20</v>
      </c>
      <c r="B22" s="20" t="s">
        <v>21</v>
      </c>
      <c r="C22" s="19">
        <f>SUM(C21)</f>
        <v>433362.4</v>
      </c>
      <c r="E22" s="1" t="s">
        <v>22</v>
      </c>
      <c r="F22" s="51">
        <f>SUM(F21)</f>
        <v>429903</v>
      </c>
      <c r="G22" s="49">
        <v>99.2</v>
      </c>
    </row>
    <row r="23" spans="1:7" ht="42" customHeight="1" x14ac:dyDescent="0.2">
      <c r="A23" s="24" t="s">
        <v>36</v>
      </c>
      <c r="B23" s="20" t="s">
        <v>35</v>
      </c>
      <c r="C23" s="19">
        <f>SUM(C22)</f>
        <v>433362.4</v>
      </c>
      <c r="D23" s="1" t="e">
        <f>E23+#REF!+#REF!+D15</f>
        <v>#REF!</v>
      </c>
      <c r="E23" s="1">
        <v>184789.4</v>
      </c>
      <c r="F23" s="51">
        <f>SUM(F22)</f>
        <v>429903</v>
      </c>
      <c r="G23" s="49">
        <v>99.2</v>
      </c>
    </row>
    <row r="24" spans="1:7" ht="39.75" customHeight="1" x14ac:dyDescent="0.2">
      <c r="A24" s="24" t="s">
        <v>23</v>
      </c>
      <c r="B24" s="20" t="s">
        <v>24</v>
      </c>
      <c r="C24" s="19">
        <f>430772.8+C16</f>
        <v>441852.8</v>
      </c>
      <c r="F24" s="51">
        <f>411314.4+F16</f>
        <v>422394.4</v>
      </c>
      <c r="G24" s="49">
        <v>95.6</v>
      </c>
    </row>
    <row r="25" spans="1:7" ht="45" customHeight="1" x14ac:dyDescent="0.2">
      <c r="A25" s="24" t="s">
        <v>25</v>
      </c>
      <c r="B25" s="20" t="s">
        <v>26</v>
      </c>
      <c r="C25" s="19">
        <f>C24</f>
        <v>441852.8</v>
      </c>
      <c r="F25" s="51">
        <f>F24</f>
        <v>422394.4</v>
      </c>
      <c r="G25" s="49">
        <v>95.6</v>
      </c>
    </row>
    <row r="26" spans="1:7" ht="40.5" customHeight="1" x14ac:dyDescent="0.2">
      <c r="A26" s="24" t="s">
        <v>27</v>
      </c>
      <c r="B26" s="20" t="s">
        <v>28</v>
      </c>
      <c r="C26" s="19">
        <f>C25</f>
        <v>441852.8</v>
      </c>
      <c r="E26" s="1" t="s">
        <v>29</v>
      </c>
      <c r="F26" s="51">
        <f>F25</f>
        <v>422394.4</v>
      </c>
      <c r="G26" s="49">
        <v>95.6</v>
      </c>
    </row>
    <row r="27" spans="1:7" ht="50.25" customHeight="1" x14ac:dyDescent="0.2">
      <c r="A27" s="24" t="s">
        <v>38</v>
      </c>
      <c r="B27" s="20" t="s">
        <v>37</v>
      </c>
      <c r="C27" s="19">
        <f>C26</f>
        <v>441852.8</v>
      </c>
      <c r="D27" s="1" t="e">
        <f>E27+#REF!+D17+#REF!</f>
        <v>#REF!</v>
      </c>
      <c r="E27" s="1">
        <v>190090.1</v>
      </c>
      <c r="F27" s="51">
        <f>F26</f>
        <v>422394.4</v>
      </c>
      <c r="G27" s="49">
        <v>95.6</v>
      </c>
    </row>
    <row r="29" spans="1:7" hidden="1" x14ac:dyDescent="0.2">
      <c r="A29" s="1" t="s">
        <v>30</v>
      </c>
    </row>
    <row r="30" spans="1:7" hidden="1" x14ac:dyDescent="0.2">
      <c r="A30" s="1" t="s">
        <v>31</v>
      </c>
    </row>
  </sheetData>
  <sheetProtection selectLockedCells="1" selectUnlockedCells="1"/>
  <mergeCells count="5">
    <mergeCell ref="B1:C1"/>
    <mergeCell ref="A7:C7"/>
    <mergeCell ref="B2:C2"/>
    <mergeCell ref="B4:C4"/>
    <mergeCell ref="A6:C6"/>
  </mergeCells>
  <phoneticPr fontId="0" type="noConversion"/>
  <pageMargins left="0.7" right="0.7" top="0.75" bottom="0.75" header="0.3" footer="0.3"/>
  <pageSetup paperSize="9" scale="57" firstPageNumber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</vt:lpstr>
      <vt:lpstr>'Источники '!Заголовки_для_печати</vt:lpstr>
      <vt:lpstr>'Источники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RASHOD</cp:lastModifiedBy>
  <cp:lastPrinted>2024-03-06T12:55:07Z</cp:lastPrinted>
  <dcterms:created xsi:type="dcterms:W3CDTF">2022-12-12T12:36:08Z</dcterms:created>
  <dcterms:modified xsi:type="dcterms:W3CDTF">2024-03-06T12:56:28Z</dcterms:modified>
</cp:coreProperties>
</file>